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1\11 Листопад\На друк з нумерацією\"/>
    </mc:Choice>
  </mc:AlternateContent>
  <bookViews>
    <workbookView xWindow="1110" yWindow="0" windowWidth="20610" windowHeight="103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52" i="1" l="1"/>
  <c r="G21" i="1"/>
  <c r="H52" i="1"/>
  <c r="G66" i="1" l="1"/>
  <c r="F66" i="1"/>
  <c r="G55" i="1"/>
  <c r="F55" i="1"/>
  <c r="G56" i="1"/>
  <c r="F56" i="1"/>
  <c r="G85" i="1"/>
  <c r="F85" i="1"/>
  <c r="G72" i="1"/>
  <c r="F72" i="1"/>
  <c r="G71" i="1"/>
  <c r="F71" i="1"/>
  <c r="G73" i="1"/>
  <c r="F73" i="1"/>
  <c r="G68" i="1"/>
  <c r="F68" i="1"/>
  <c r="G65" i="1"/>
  <c r="F65" i="1"/>
  <c r="G64" i="1"/>
  <c r="F64" i="1"/>
  <c r="G63" i="1"/>
  <c r="G116" i="1" s="1"/>
  <c r="F63" i="1"/>
  <c r="H12" i="1"/>
  <c r="H21" i="1" s="1"/>
  <c r="G12" i="1"/>
  <c r="G60" i="1" l="1"/>
  <c r="H116" i="1"/>
  <c r="H60" i="1"/>
</calcChain>
</file>

<file path=xl/sharedStrings.xml><?xml version="1.0" encoding="utf-8"?>
<sst xmlns="http://schemas.openxmlformats.org/spreadsheetml/2006/main" count="221" uniqueCount="129">
  <si>
    <t>№</t>
  </si>
  <si>
    <t>Найменування</t>
  </si>
  <si>
    <t>Рік введення в експлуата-цію</t>
  </si>
  <si>
    <t>Од. виміру</t>
  </si>
  <si>
    <t>К-ть</t>
  </si>
  <si>
    <t>Первісна (переоцінена) вартість, грн.</t>
  </si>
  <si>
    <t>Знос, грн.</t>
  </si>
  <si>
    <t>шт.</t>
  </si>
  <si>
    <t>Інвентар-ний номер</t>
  </si>
  <si>
    <t>Рах. 1014</t>
  </si>
  <si>
    <t>Всього по рахунку 1014</t>
  </si>
  <si>
    <t>Рах. 1112</t>
  </si>
  <si>
    <t>Всього по рахунку 1112</t>
  </si>
  <si>
    <t>Рах. 1113</t>
  </si>
  <si>
    <t>Всього по рахунку 1113</t>
  </si>
  <si>
    <t>Книга сумарного обліку бібліотечного фонду</t>
  </si>
  <si>
    <t>Реєстраційна картка руху підручників</t>
  </si>
  <si>
    <t>Щоденник роботи бібліотеки</t>
  </si>
  <si>
    <t>Класний журнал 1-4 кл.</t>
  </si>
  <si>
    <t>кг</t>
  </si>
  <si>
    <t>Журнал планування та обліку роботи гуртка</t>
  </si>
  <si>
    <t>Журнал спостережень за контактними дітьми</t>
  </si>
  <si>
    <t>Засіб для чищення Гала 500 г</t>
  </si>
  <si>
    <t>Книга записів наслідків внутрішнього контролю</t>
  </si>
  <si>
    <t>Миючий засіб Мр.Пропер для підлоги 1 л</t>
  </si>
  <si>
    <t>Особова справа учня</t>
  </si>
  <si>
    <t>Рах. 1512</t>
  </si>
  <si>
    <t>Додаток №1</t>
  </si>
  <si>
    <t>до рішення сесії Бучанської міської</t>
  </si>
  <si>
    <t>на баланс Бучанського ліцею № 9</t>
  </si>
  <si>
    <t>Ноутбук НР 250 Виробник НР</t>
  </si>
  <si>
    <t>Багатофункціональний пристрій Canon PIXMA</t>
  </si>
  <si>
    <t>Багатофункціональний пристрій HP Laser 135w</t>
  </si>
  <si>
    <t>Ламінатор lamiMARK 230 А4</t>
  </si>
  <si>
    <t>Вогнегасник ВВК-2</t>
  </si>
  <si>
    <t>Вогнегасник ВП-2 (ОП2)</t>
  </si>
  <si>
    <t>Вогнегасник ВП-5</t>
  </si>
  <si>
    <t>Дошка стандарт 1-поверх. 2000*1000 зелена</t>
  </si>
  <si>
    <t>кв.м</t>
  </si>
  <si>
    <t>Англійська мова 4 кл. Мітчел Г.К.</t>
  </si>
  <si>
    <t>Бабко Т.М. "НУШ: організація взаємодії з батьками учнів початкової школи"</t>
  </si>
  <si>
    <t>Гільберг Т.Г. "НУШ: методика навч.ін.курсу "Я досліджую світ у 3-4 кл."</t>
  </si>
  <si>
    <t>Гущина Н.І. "НУШ: використання інформаційно-комунікаційних технологій у 3-4 кл."</t>
  </si>
  <si>
    <t>Інформатика 4 кл. Корнієнко М.М.</t>
  </si>
  <si>
    <t>Карпюк О.Д. "НУШ: методика навчання англійської мови у 1-2 кл.ЗЗСО"</t>
  </si>
  <si>
    <t>Котик Т.М. "Теорія і практика формування емоційного інтелекту в учнів початкової школи"</t>
  </si>
  <si>
    <t>Математика 2 кл. Листопад Н.П.</t>
  </si>
  <si>
    <t>Математика 2 кл. Скворцова С.О.</t>
  </si>
  <si>
    <t>Математика 4 кл. Ч.І Листопад Н.П.</t>
  </si>
  <si>
    <t>Математика 4 кл. Ч.ІІ Листопад Н.П.</t>
  </si>
  <si>
    <t>Мистецтво 2 кл. Калініченко О.В.</t>
  </si>
  <si>
    <t>Мистецтво 2 кл. Масол Л.М.</t>
  </si>
  <si>
    <t>Пометун О.І. "НУШ: розвиток критичного мислення в учнів початкової школи"</t>
  </si>
  <si>
    <t>Прохоренко Л.І. "Учні початкових класів із особливими освітніми потребами: навчання і супровід"</t>
  </si>
  <si>
    <t>Скворцова С.О. "НУШ: методика навчання математики у 3-4 кл.ЗЗСО"</t>
  </si>
  <si>
    <t>Українська мова та читання 2 кл. Ч.І Пономарьова К.І.</t>
  </si>
  <si>
    <t>Українська мова та читання 2 кл. Ч.ІІ Савченко О.Я.</t>
  </si>
  <si>
    <t>Українська мова та читання 4 кл. Ч.І Пономарьова К.І.</t>
  </si>
  <si>
    <t>Українська мова та читання 4 кл. Ч.ІІ Савченко О.Я.</t>
  </si>
  <si>
    <t>Чеботарьова О.В. "Учні початкових класів із порушеннями інтелектуального розвитку: навчання та розвиток"</t>
  </si>
  <si>
    <t>Я досліджую світ 2 кл. Ч.І Бібік Н.М.</t>
  </si>
  <si>
    <t>Я досліджую світ 2 кл. Ч.І Гільберг Т.Г.</t>
  </si>
  <si>
    <t>Я досліджую світ 2 кл. Ч.ІІ Гільберг Т.Г.</t>
  </si>
  <si>
    <t>Я досліджую світ 2 кл. Ч.ІІ Корнієнко М.М.</t>
  </si>
  <si>
    <t>Я досліджую світ 4 кл. Ч.І Бібік Н.М.</t>
  </si>
  <si>
    <t>Я досліджую світ 4 кл. Ч.ІІ Бібік Н.М.</t>
  </si>
  <si>
    <t>Мистецтво 4 кл. Масол Н.М.</t>
  </si>
  <si>
    <t>Математика 1 кл. Листопад Н.П.</t>
  </si>
  <si>
    <t>Всього по рахунку 1512</t>
  </si>
  <si>
    <t>Деззасіб Неопрім 5 л</t>
  </si>
  <si>
    <t>Дезінфекційний засіб Дезасепт 1 л</t>
  </si>
  <si>
    <t>Дезінфекційний засіб Дезхлор</t>
  </si>
  <si>
    <t>Рах. 1812</t>
  </si>
  <si>
    <t>Засіб Cillit Duo для видалення вапняного нальоту та іржі 500 мл</t>
  </si>
  <si>
    <t>Засіб для миття скла з розпилювачем Mr Muscle 500 мл</t>
  </si>
  <si>
    <t>Засіб для чищення унітазу Доместос 1000 мл</t>
  </si>
  <si>
    <t>Пральний порошок Гала 400 г</t>
  </si>
  <si>
    <t>Віник</t>
  </si>
  <si>
    <t>Губка кухонна 10 шт. в упаковці</t>
  </si>
  <si>
    <t>Журнал групи продовженого дня</t>
  </si>
  <si>
    <t>Журнал індивідуального навчання</t>
  </si>
  <si>
    <t>Журнал медичного контролю за проведенням уроків фізкультури</t>
  </si>
  <si>
    <t>Журнал обліку виданих підручників і навчальних посібників</t>
  </si>
  <si>
    <t>Журнал обліку інфекційних захворювань</t>
  </si>
  <si>
    <t>Журнал обліку пропущених та замінених уроків</t>
  </si>
  <si>
    <t>Журнал огляду дітей на педикульоз</t>
  </si>
  <si>
    <t>Журнал реєстрації інструктажів з безпеки життєдіяльності</t>
  </si>
  <si>
    <t>Журнал реєстрації інструктажів з питань пожежної безпеки</t>
  </si>
  <si>
    <t>Засіб для чищення Cif Active 750 мл</t>
  </si>
  <si>
    <t xml:space="preserve">Мило рідке Donat 5 л </t>
  </si>
  <si>
    <t xml:space="preserve">Мило рідке ОДА 5 л </t>
  </si>
  <si>
    <t>Мітла для прибирання велика вініл 120х23х13 см</t>
  </si>
  <si>
    <t>Мішки для сміття 160 л 10 шт.</t>
  </si>
  <si>
    <t>Мішки для сміття 35 л 50 шт.</t>
  </si>
  <si>
    <t>Мішки для сміття 60 л 20 шт.</t>
  </si>
  <si>
    <t>Паперові рушники в уп. 2 шт.</t>
  </si>
  <si>
    <t>пач.</t>
  </si>
  <si>
    <t>Пральний порошок Гала 500 г</t>
  </si>
  <si>
    <t>Рукавички нітрилові 50 пар/уп. М</t>
  </si>
  <si>
    <t>Рукавички робочі з ПВХ покриттям</t>
  </si>
  <si>
    <t>Рушники целюлозні</t>
  </si>
  <si>
    <t>Свідоцтво досягнень учня 1 класу НУШ</t>
  </si>
  <si>
    <t>Свідоцтво досягнень учня 2 класу НУШ</t>
  </si>
  <si>
    <t>Свідоцтво досягнень учня 3 класу НУШ</t>
  </si>
  <si>
    <t>Серветка Диво 24*24 см 100 шт. біла</t>
  </si>
  <si>
    <t>паков.</t>
  </si>
  <si>
    <t>Туалетний папір</t>
  </si>
  <si>
    <t>Медична маска 50 шт.</t>
  </si>
  <si>
    <t>Антисептик для шкіри рук 10 л</t>
  </si>
  <si>
    <t>Бактерицидний опромінювач</t>
  </si>
  <si>
    <t>Вимірювач артеріального тиску</t>
  </si>
  <si>
    <t>Запаска для швабри</t>
  </si>
  <si>
    <t>Засіб для дезінфекції оселі 10 л</t>
  </si>
  <si>
    <t>Лоток ниркоподібний</t>
  </si>
  <si>
    <t>Мітла пластикова з дерев"яним держаком</t>
  </si>
  <si>
    <t>Набір для прибирання Лентяй</t>
  </si>
  <si>
    <t>Совок</t>
  </si>
  <si>
    <t>Стетоскоп терапевтичний</t>
  </si>
  <si>
    <t>Чистячий засіб Сарма</t>
  </si>
  <si>
    <t>Швабра-полотер плоска</t>
  </si>
  <si>
    <t>Щиток пластиковий</t>
  </si>
  <si>
    <t>Щітка скребок</t>
  </si>
  <si>
    <t>Всього по рахунку 1812</t>
  </si>
  <si>
    <r>
      <t xml:space="preserve">від </t>
    </r>
    <r>
      <rPr>
        <u/>
        <sz val="11"/>
        <color theme="1"/>
        <rFont val="Calibri"/>
        <family val="2"/>
        <charset val="204"/>
        <scheme val="minor"/>
      </rPr>
      <t>25.11. 2021 р.</t>
    </r>
  </si>
  <si>
    <r>
      <t xml:space="preserve">ради </t>
    </r>
    <r>
      <rPr>
        <u/>
        <sz val="11"/>
        <color theme="1"/>
        <rFont val="Calibri"/>
        <family val="2"/>
        <charset val="204"/>
        <scheme val="minor"/>
      </rPr>
      <t>№ 2384-23-VIII</t>
    </r>
  </si>
  <si>
    <t>Секретар ради</t>
  </si>
  <si>
    <t>Тарас Шаправський</t>
  </si>
  <si>
    <t xml:space="preserve"> матеріальних цінностей, які передаються з балансу Відділу освіти Бучанської міської ради</t>
  </si>
  <si>
    <t xml:space="preserve"> Передавальний 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</si>
</sst>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2" fillId="0" borderId="0" xfId="0" applyFont="1"/>
    <xf numFmtId="2" fontId="2" fillId="2" borderId="1" xfId="0" applyNumberFormat="1" applyFont="1" applyFill="1" applyBorder="1"/>
    <xf numFmtId="0" fontId="0" fillId="0" borderId="0" xfId="0" applyFont="1"/>
    <xf numFmtId="0" fontId="4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abSelected="1" workbookViewId="0">
      <selection activeCell="H8" sqref="H8"/>
    </sheetView>
  </sheetViews>
  <sheetFormatPr defaultRowHeight="15" x14ac:dyDescent="0.25"/>
  <cols>
    <col min="1" max="1" width="4.140625" customWidth="1"/>
    <col min="2" max="2" width="11.42578125" customWidth="1"/>
    <col min="3" max="3" width="28.42578125" customWidth="1"/>
    <col min="4" max="4" width="10.42578125" customWidth="1"/>
    <col min="5" max="5" width="7" customWidth="1"/>
    <col min="6" max="6" width="11.42578125" customWidth="1"/>
    <col min="7" max="7" width="12.28515625" customWidth="1"/>
    <col min="8" max="8" width="19.28515625" customWidth="1"/>
    <col min="9" max="9" width="1.28515625" customWidth="1"/>
  </cols>
  <sheetData>
    <row r="1" spans="1:8" x14ac:dyDescent="0.25">
      <c r="F1" t="s">
        <v>27</v>
      </c>
    </row>
    <row r="2" spans="1:8" x14ac:dyDescent="0.25">
      <c r="F2" t="s">
        <v>28</v>
      </c>
    </row>
    <row r="3" spans="1:8" x14ac:dyDescent="0.25">
      <c r="F3" t="s">
        <v>124</v>
      </c>
    </row>
    <row r="4" spans="1:8" x14ac:dyDescent="0.25">
      <c r="F4" s="9" t="s">
        <v>123</v>
      </c>
    </row>
    <row r="5" spans="1:8" x14ac:dyDescent="0.25">
      <c r="D5" s="18" t="s">
        <v>128</v>
      </c>
    </row>
    <row r="6" spans="1:8" x14ac:dyDescent="0.25">
      <c r="A6" s="17" t="s">
        <v>127</v>
      </c>
      <c r="B6" s="17"/>
      <c r="C6" s="17"/>
      <c r="D6" s="17"/>
      <c r="E6" s="17"/>
      <c r="F6" s="17"/>
      <c r="G6" s="17"/>
      <c r="H6" s="17"/>
    </row>
    <row r="7" spans="1:8" x14ac:dyDescent="0.25">
      <c r="A7" s="17" t="s">
        <v>29</v>
      </c>
      <c r="B7" s="17"/>
      <c r="C7" s="17"/>
      <c r="D7" s="17"/>
      <c r="E7" s="17"/>
      <c r="F7" s="17"/>
      <c r="G7" s="17"/>
      <c r="H7" s="17"/>
    </row>
    <row r="9" spans="1:8" s="3" customFormat="1" ht="75" x14ac:dyDescent="0.25">
      <c r="A9" s="4" t="s">
        <v>0</v>
      </c>
      <c r="B9" s="4" t="s">
        <v>8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</row>
    <row r="10" spans="1:8" x14ac:dyDescent="0.25">
      <c r="A10" s="11" t="s">
        <v>9</v>
      </c>
      <c r="B10" s="12"/>
      <c r="C10" s="12"/>
      <c r="D10" s="12"/>
      <c r="E10" s="12"/>
      <c r="F10" s="12"/>
      <c r="G10" s="12"/>
      <c r="H10" s="13"/>
    </row>
    <row r="11" spans="1:8" x14ac:dyDescent="0.25">
      <c r="A11" s="5">
        <v>1</v>
      </c>
      <c r="B11" s="5">
        <v>101460443</v>
      </c>
      <c r="C11" s="2" t="s">
        <v>30</v>
      </c>
      <c r="D11" s="5">
        <v>2021</v>
      </c>
      <c r="E11" s="5" t="s">
        <v>7</v>
      </c>
      <c r="F11" s="1">
        <v>7</v>
      </c>
      <c r="G11" s="6">
        <v>127598.33</v>
      </c>
      <c r="H11" s="6"/>
    </row>
    <row r="12" spans="1:8" s="7" customFormat="1" x14ac:dyDescent="0.25">
      <c r="A12" s="14" t="s">
        <v>10</v>
      </c>
      <c r="B12" s="15"/>
      <c r="C12" s="15"/>
      <c r="D12" s="15"/>
      <c r="E12" s="15"/>
      <c r="F12" s="16"/>
      <c r="G12" s="8">
        <f>SUM(G11:G11)</f>
        <v>127598.33</v>
      </c>
      <c r="H12" s="8">
        <f>SUM(H11:H11)</f>
        <v>0</v>
      </c>
    </row>
    <row r="13" spans="1:8" x14ac:dyDescent="0.25">
      <c r="A13" s="11" t="s">
        <v>13</v>
      </c>
      <c r="B13" s="12"/>
      <c r="C13" s="12"/>
      <c r="D13" s="12"/>
      <c r="E13" s="12"/>
      <c r="F13" s="12"/>
      <c r="G13" s="12"/>
      <c r="H13" s="13"/>
    </row>
    <row r="14" spans="1:8" ht="30" x14ac:dyDescent="0.25">
      <c r="A14" s="5">
        <v>1</v>
      </c>
      <c r="B14" s="5">
        <v>111310524</v>
      </c>
      <c r="C14" s="2" t="s">
        <v>31</v>
      </c>
      <c r="D14" s="5">
        <v>2021</v>
      </c>
      <c r="E14" s="5" t="s">
        <v>7</v>
      </c>
      <c r="F14" s="1">
        <v>7</v>
      </c>
      <c r="G14" s="6">
        <v>27650</v>
      </c>
      <c r="H14" s="6">
        <v>13825</v>
      </c>
    </row>
    <row r="15" spans="1:8" ht="30" x14ac:dyDescent="0.25">
      <c r="A15" s="5">
        <v>2</v>
      </c>
      <c r="B15" s="5">
        <v>111310523</v>
      </c>
      <c r="C15" s="2" t="s">
        <v>32</v>
      </c>
      <c r="D15" s="5">
        <v>2021</v>
      </c>
      <c r="E15" s="5" t="s">
        <v>7</v>
      </c>
      <c r="F15" s="1">
        <v>1</v>
      </c>
      <c r="G15" s="6">
        <v>4680</v>
      </c>
      <c r="H15" s="6">
        <v>2340</v>
      </c>
    </row>
    <row r="16" spans="1:8" x14ac:dyDescent="0.25">
      <c r="A16" s="5">
        <v>3</v>
      </c>
      <c r="B16" s="5">
        <v>111310520</v>
      </c>
      <c r="C16" s="2" t="s">
        <v>33</v>
      </c>
      <c r="D16" s="5">
        <v>2021</v>
      </c>
      <c r="E16" s="5" t="s">
        <v>7</v>
      </c>
      <c r="F16" s="1">
        <v>7</v>
      </c>
      <c r="G16" s="6">
        <v>6300</v>
      </c>
      <c r="H16" s="6">
        <v>3150</v>
      </c>
    </row>
    <row r="17" spans="1:8" x14ac:dyDescent="0.25">
      <c r="A17" s="5">
        <v>4</v>
      </c>
      <c r="B17" s="5">
        <v>11139840</v>
      </c>
      <c r="C17" s="2" t="s">
        <v>34</v>
      </c>
      <c r="D17" s="5">
        <v>2021</v>
      </c>
      <c r="E17" s="5" t="s">
        <v>7</v>
      </c>
      <c r="F17" s="1">
        <v>10</v>
      </c>
      <c r="G17" s="6">
        <v>7209.96</v>
      </c>
      <c r="H17" s="6">
        <v>3604.98</v>
      </c>
    </row>
    <row r="18" spans="1:8" x14ac:dyDescent="0.25">
      <c r="A18" s="5">
        <v>5</v>
      </c>
      <c r="B18" s="5">
        <v>11139841</v>
      </c>
      <c r="C18" s="2" t="s">
        <v>35</v>
      </c>
      <c r="D18" s="5">
        <v>2021</v>
      </c>
      <c r="E18" s="5" t="s">
        <v>7</v>
      </c>
      <c r="F18" s="1">
        <v>10</v>
      </c>
      <c r="G18" s="6">
        <v>2600.04</v>
      </c>
      <c r="H18" s="6">
        <v>1300.02</v>
      </c>
    </row>
    <row r="19" spans="1:8" x14ac:dyDescent="0.25">
      <c r="A19" s="5">
        <v>6</v>
      </c>
      <c r="B19" s="5">
        <v>11139842</v>
      </c>
      <c r="C19" s="2" t="s">
        <v>36</v>
      </c>
      <c r="D19" s="5">
        <v>2021</v>
      </c>
      <c r="E19" s="5" t="s">
        <v>7</v>
      </c>
      <c r="F19" s="1">
        <v>10</v>
      </c>
      <c r="G19" s="6">
        <v>4050</v>
      </c>
      <c r="H19" s="6">
        <v>2025</v>
      </c>
    </row>
    <row r="20" spans="1:8" ht="30" x14ac:dyDescent="0.25">
      <c r="A20" s="5">
        <v>7</v>
      </c>
      <c r="B20" s="5">
        <v>11139591</v>
      </c>
      <c r="C20" s="2" t="s">
        <v>37</v>
      </c>
      <c r="D20" s="5">
        <v>2020</v>
      </c>
      <c r="E20" s="5" t="s">
        <v>38</v>
      </c>
      <c r="F20" s="1">
        <v>2</v>
      </c>
      <c r="G20" s="6">
        <v>3580</v>
      </c>
      <c r="H20" s="6">
        <v>1790</v>
      </c>
    </row>
    <row r="21" spans="1:8" s="7" customFormat="1" x14ac:dyDescent="0.25">
      <c r="A21" s="14" t="s">
        <v>14</v>
      </c>
      <c r="B21" s="15"/>
      <c r="C21" s="15"/>
      <c r="D21" s="15"/>
      <c r="E21" s="15"/>
      <c r="F21" s="16"/>
      <c r="G21" s="8">
        <f>SUM(G14:G20)</f>
        <v>56070</v>
      </c>
      <c r="H21" s="8">
        <f>SUM(H11:H20)</f>
        <v>28035</v>
      </c>
    </row>
    <row r="22" spans="1:8" x14ac:dyDescent="0.25">
      <c r="A22" s="11" t="s">
        <v>11</v>
      </c>
      <c r="B22" s="12"/>
      <c r="C22" s="12"/>
      <c r="D22" s="12"/>
      <c r="E22" s="12"/>
      <c r="F22" s="12"/>
      <c r="G22" s="12"/>
      <c r="H22" s="13"/>
    </row>
    <row r="23" spans="1:8" ht="30" x14ac:dyDescent="0.25">
      <c r="A23" s="5">
        <v>1</v>
      </c>
      <c r="B23" s="5"/>
      <c r="C23" s="2" t="s">
        <v>39</v>
      </c>
      <c r="D23" s="5"/>
      <c r="E23" s="5" t="s">
        <v>7</v>
      </c>
      <c r="F23" s="1">
        <v>102</v>
      </c>
      <c r="G23" s="6">
        <v>5796.66</v>
      </c>
      <c r="H23" s="6">
        <v>2898.33</v>
      </c>
    </row>
    <row r="24" spans="1:8" ht="45" x14ac:dyDescent="0.25">
      <c r="A24" s="5">
        <v>2</v>
      </c>
      <c r="B24" s="5"/>
      <c r="C24" s="2" t="s">
        <v>40</v>
      </c>
      <c r="D24" s="5"/>
      <c r="E24" s="5" t="s">
        <v>7</v>
      </c>
      <c r="F24" s="1">
        <v>3</v>
      </c>
      <c r="G24" s="6">
        <v>89.07</v>
      </c>
      <c r="H24" s="6">
        <v>44.54</v>
      </c>
    </row>
    <row r="25" spans="1:8" ht="45" x14ac:dyDescent="0.25">
      <c r="A25" s="5">
        <v>3</v>
      </c>
      <c r="B25" s="5"/>
      <c r="C25" s="2" t="s">
        <v>41</v>
      </c>
      <c r="D25" s="5"/>
      <c r="E25" s="5" t="s">
        <v>7</v>
      </c>
      <c r="F25" s="1">
        <v>3</v>
      </c>
      <c r="G25" s="6">
        <v>114</v>
      </c>
      <c r="H25" s="6">
        <v>57</v>
      </c>
    </row>
    <row r="26" spans="1:8" ht="60" x14ac:dyDescent="0.25">
      <c r="A26" s="5">
        <v>4</v>
      </c>
      <c r="B26" s="5"/>
      <c r="C26" s="2" t="s">
        <v>42</v>
      </c>
      <c r="D26" s="5"/>
      <c r="E26" s="5" t="s">
        <v>7</v>
      </c>
      <c r="F26" s="1">
        <v>1</v>
      </c>
      <c r="G26" s="6">
        <v>25.11</v>
      </c>
      <c r="H26" s="6">
        <v>12.56</v>
      </c>
    </row>
    <row r="27" spans="1:8" ht="30" x14ac:dyDescent="0.25">
      <c r="A27" s="5">
        <v>5</v>
      </c>
      <c r="B27" s="5"/>
      <c r="C27" s="2" t="s">
        <v>43</v>
      </c>
      <c r="D27" s="5"/>
      <c r="E27" s="5" t="s">
        <v>7</v>
      </c>
      <c r="F27" s="1">
        <v>187</v>
      </c>
      <c r="G27" s="6">
        <v>8798.35</v>
      </c>
      <c r="H27" s="6">
        <v>4399.18</v>
      </c>
    </row>
    <row r="28" spans="1:8" ht="45" x14ac:dyDescent="0.25">
      <c r="A28" s="5">
        <v>6</v>
      </c>
      <c r="B28" s="5"/>
      <c r="C28" s="2" t="s">
        <v>44</v>
      </c>
      <c r="D28" s="5"/>
      <c r="E28" s="5" t="s">
        <v>7</v>
      </c>
      <c r="F28" s="1">
        <v>3</v>
      </c>
      <c r="G28" s="6">
        <v>76.680000000000007</v>
      </c>
      <c r="H28" s="6">
        <v>38.340000000000003</v>
      </c>
    </row>
    <row r="29" spans="1:8" ht="60" x14ac:dyDescent="0.25">
      <c r="A29" s="5">
        <v>7</v>
      </c>
      <c r="B29" s="5"/>
      <c r="C29" s="2" t="s">
        <v>45</v>
      </c>
      <c r="D29" s="5"/>
      <c r="E29" s="5" t="s">
        <v>7</v>
      </c>
      <c r="F29" s="1">
        <v>1</v>
      </c>
      <c r="G29" s="6">
        <v>27.93</v>
      </c>
      <c r="H29" s="6">
        <v>13.97</v>
      </c>
    </row>
    <row r="30" spans="1:8" ht="30" x14ac:dyDescent="0.25">
      <c r="A30" s="5">
        <v>8</v>
      </c>
      <c r="B30" s="5"/>
      <c r="C30" s="2" t="s">
        <v>46</v>
      </c>
      <c r="D30" s="5"/>
      <c r="E30" s="5" t="s">
        <v>7</v>
      </c>
      <c r="F30" s="1">
        <v>30</v>
      </c>
      <c r="G30" s="6">
        <v>1150.8</v>
      </c>
      <c r="H30" s="6">
        <v>575.4</v>
      </c>
    </row>
    <row r="31" spans="1:8" ht="30" x14ac:dyDescent="0.25">
      <c r="A31" s="5">
        <v>9</v>
      </c>
      <c r="B31" s="5"/>
      <c r="C31" s="2" t="s">
        <v>47</v>
      </c>
      <c r="D31" s="5"/>
      <c r="E31" s="5" t="s">
        <v>7</v>
      </c>
      <c r="F31" s="1">
        <v>30</v>
      </c>
      <c r="G31" s="6">
        <v>1152.3</v>
      </c>
      <c r="H31" s="6">
        <v>576.15</v>
      </c>
    </row>
    <row r="32" spans="1:8" ht="30" x14ac:dyDescent="0.25">
      <c r="A32" s="5">
        <v>10</v>
      </c>
      <c r="B32" s="5"/>
      <c r="C32" s="2" t="s">
        <v>48</v>
      </c>
      <c r="D32" s="5"/>
      <c r="E32" s="5" t="s">
        <v>7</v>
      </c>
      <c r="F32" s="1">
        <v>188</v>
      </c>
      <c r="G32" s="6">
        <v>11503.72</v>
      </c>
      <c r="H32" s="6">
        <v>5751.86</v>
      </c>
    </row>
    <row r="33" spans="1:8" ht="30" x14ac:dyDescent="0.25">
      <c r="A33" s="5">
        <v>11</v>
      </c>
      <c r="B33" s="5"/>
      <c r="C33" s="2" t="s">
        <v>49</v>
      </c>
      <c r="D33" s="5"/>
      <c r="E33" s="5" t="s">
        <v>7</v>
      </c>
      <c r="F33" s="1">
        <v>188</v>
      </c>
      <c r="G33" s="6">
        <v>11823.32</v>
      </c>
      <c r="H33" s="6">
        <v>5911.66</v>
      </c>
    </row>
    <row r="34" spans="1:8" ht="30" x14ac:dyDescent="0.25">
      <c r="A34" s="5">
        <v>12</v>
      </c>
      <c r="B34" s="5"/>
      <c r="C34" s="2" t="s">
        <v>50</v>
      </c>
      <c r="D34" s="5"/>
      <c r="E34" s="5" t="s">
        <v>7</v>
      </c>
      <c r="F34" s="1">
        <v>25</v>
      </c>
      <c r="G34" s="6">
        <v>971.25</v>
      </c>
      <c r="H34" s="6">
        <v>485.63</v>
      </c>
    </row>
    <row r="35" spans="1:8" x14ac:dyDescent="0.25">
      <c r="A35" s="5">
        <v>13</v>
      </c>
      <c r="B35" s="5"/>
      <c r="C35" s="2" t="s">
        <v>51</v>
      </c>
      <c r="D35" s="5"/>
      <c r="E35" s="5" t="s">
        <v>7</v>
      </c>
      <c r="F35" s="1">
        <v>50</v>
      </c>
      <c r="G35" s="6">
        <v>1948.5</v>
      </c>
      <c r="H35" s="6">
        <v>974.25</v>
      </c>
    </row>
    <row r="36" spans="1:8" ht="45" x14ac:dyDescent="0.25">
      <c r="A36" s="5">
        <v>14</v>
      </c>
      <c r="B36" s="5"/>
      <c r="C36" s="2" t="s">
        <v>52</v>
      </c>
      <c r="D36" s="5"/>
      <c r="E36" s="5" t="s">
        <v>7</v>
      </c>
      <c r="F36" s="1">
        <v>1</v>
      </c>
      <c r="G36" s="6">
        <v>28.84</v>
      </c>
      <c r="H36" s="6">
        <v>14.42</v>
      </c>
    </row>
    <row r="37" spans="1:8" ht="75" x14ac:dyDescent="0.25">
      <c r="A37" s="5">
        <v>15</v>
      </c>
      <c r="B37" s="5"/>
      <c r="C37" s="2" t="s">
        <v>53</v>
      </c>
      <c r="D37" s="5"/>
      <c r="E37" s="5" t="s">
        <v>7</v>
      </c>
      <c r="F37" s="1">
        <v>3</v>
      </c>
      <c r="G37" s="6">
        <v>81.72</v>
      </c>
      <c r="H37" s="6">
        <v>40.86</v>
      </c>
    </row>
    <row r="38" spans="1:8" ht="45" x14ac:dyDescent="0.25">
      <c r="A38" s="5">
        <v>16</v>
      </c>
      <c r="B38" s="5"/>
      <c r="C38" s="2" t="s">
        <v>54</v>
      </c>
      <c r="D38" s="5"/>
      <c r="E38" s="5" t="s">
        <v>7</v>
      </c>
      <c r="F38" s="1">
        <v>3</v>
      </c>
      <c r="G38" s="6">
        <v>99.51</v>
      </c>
      <c r="H38" s="6">
        <v>49.76</v>
      </c>
    </row>
    <row r="39" spans="1:8" ht="30" x14ac:dyDescent="0.25">
      <c r="A39" s="5">
        <v>17</v>
      </c>
      <c r="B39" s="5"/>
      <c r="C39" s="2" t="s">
        <v>55</v>
      </c>
      <c r="D39" s="5"/>
      <c r="E39" s="5" t="s">
        <v>7</v>
      </c>
      <c r="F39" s="1">
        <v>50</v>
      </c>
      <c r="G39" s="6">
        <v>1835.5</v>
      </c>
      <c r="H39" s="6">
        <v>917.75</v>
      </c>
    </row>
    <row r="40" spans="1:8" ht="30" x14ac:dyDescent="0.25">
      <c r="A40" s="5">
        <v>18</v>
      </c>
      <c r="B40" s="5"/>
      <c r="C40" s="2" t="s">
        <v>56</v>
      </c>
      <c r="D40" s="5"/>
      <c r="E40" s="5" t="s">
        <v>7</v>
      </c>
      <c r="F40" s="1">
        <v>50</v>
      </c>
      <c r="G40" s="6">
        <v>1834</v>
      </c>
      <c r="H40" s="6">
        <v>917</v>
      </c>
    </row>
    <row r="41" spans="1:8" ht="30" x14ac:dyDescent="0.25">
      <c r="A41" s="5">
        <v>19</v>
      </c>
      <c r="B41" s="5"/>
      <c r="C41" s="2" t="s">
        <v>57</v>
      </c>
      <c r="D41" s="5"/>
      <c r="E41" s="5" t="s">
        <v>7</v>
      </c>
      <c r="F41" s="1">
        <v>189</v>
      </c>
      <c r="G41" s="6">
        <v>9058.77</v>
      </c>
      <c r="H41" s="6">
        <v>4529.3900000000003</v>
      </c>
    </row>
    <row r="42" spans="1:8" ht="30" x14ac:dyDescent="0.25">
      <c r="A42" s="5">
        <v>20</v>
      </c>
      <c r="B42" s="5"/>
      <c r="C42" s="2" t="s">
        <v>58</v>
      </c>
      <c r="D42" s="5"/>
      <c r="E42" s="5" t="s">
        <v>7</v>
      </c>
      <c r="F42" s="1">
        <v>189</v>
      </c>
      <c r="G42" s="6">
        <v>9060.66</v>
      </c>
      <c r="H42" s="6">
        <v>4530.33</v>
      </c>
    </row>
    <row r="43" spans="1:8" ht="75" x14ac:dyDescent="0.25">
      <c r="A43" s="5">
        <v>21</v>
      </c>
      <c r="B43" s="5"/>
      <c r="C43" s="2" t="s">
        <v>59</v>
      </c>
      <c r="D43" s="5"/>
      <c r="E43" s="5" t="s">
        <v>7</v>
      </c>
      <c r="F43" s="1">
        <v>10</v>
      </c>
      <c r="G43" s="6">
        <v>230.4</v>
      </c>
      <c r="H43" s="6">
        <v>115.2</v>
      </c>
    </row>
    <row r="44" spans="1:8" ht="30" x14ac:dyDescent="0.25">
      <c r="A44" s="5">
        <v>22</v>
      </c>
      <c r="B44" s="5"/>
      <c r="C44" s="2" t="s">
        <v>60</v>
      </c>
      <c r="D44" s="5"/>
      <c r="E44" s="5" t="s">
        <v>7</v>
      </c>
      <c r="F44" s="1">
        <v>30</v>
      </c>
      <c r="G44" s="6">
        <v>1182.5999999999999</v>
      </c>
      <c r="H44" s="6">
        <v>591.29999999999995</v>
      </c>
    </row>
    <row r="45" spans="1:8" ht="30" x14ac:dyDescent="0.25">
      <c r="A45" s="5">
        <v>23</v>
      </c>
      <c r="B45" s="5"/>
      <c r="C45" s="2" t="s">
        <v>61</v>
      </c>
      <c r="D45" s="5"/>
      <c r="E45" s="5" t="s">
        <v>7</v>
      </c>
      <c r="F45" s="1">
        <v>30</v>
      </c>
      <c r="G45" s="6">
        <v>1138.8</v>
      </c>
      <c r="H45" s="6">
        <v>569.4</v>
      </c>
    </row>
    <row r="46" spans="1:8" ht="30" x14ac:dyDescent="0.25">
      <c r="A46" s="5">
        <v>24</v>
      </c>
      <c r="B46" s="5"/>
      <c r="C46" s="2" t="s">
        <v>62</v>
      </c>
      <c r="D46" s="5"/>
      <c r="E46" s="5" t="s">
        <v>7</v>
      </c>
      <c r="F46" s="1">
        <v>30</v>
      </c>
      <c r="G46" s="6">
        <v>1138.8</v>
      </c>
      <c r="H46" s="6">
        <v>569.4</v>
      </c>
    </row>
    <row r="47" spans="1:8" ht="30" x14ac:dyDescent="0.25">
      <c r="A47" s="5">
        <v>25</v>
      </c>
      <c r="B47" s="5"/>
      <c r="C47" s="2" t="s">
        <v>63</v>
      </c>
      <c r="D47" s="5"/>
      <c r="E47" s="5" t="s">
        <v>7</v>
      </c>
      <c r="F47" s="1">
        <v>30</v>
      </c>
      <c r="G47" s="6">
        <v>1097.0999999999999</v>
      </c>
      <c r="H47" s="6">
        <v>548.54999999999995</v>
      </c>
    </row>
    <row r="48" spans="1:8" ht="30" x14ac:dyDescent="0.25">
      <c r="A48" s="5">
        <v>26</v>
      </c>
      <c r="B48" s="5"/>
      <c r="C48" s="2" t="s">
        <v>64</v>
      </c>
      <c r="D48" s="5"/>
      <c r="E48" s="5" t="s">
        <v>7</v>
      </c>
      <c r="F48" s="1">
        <v>187</v>
      </c>
      <c r="G48" s="6">
        <v>8974.1299999999992</v>
      </c>
      <c r="H48" s="6">
        <v>4487.07</v>
      </c>
    </row>
    <row r="49" spans="1:8" ht="30" x14ac:dyDescent="0.25">
      <c r="A49" s="5">
        <v>27</v>
      </c>
      <c r="B49" s="5"/>
      <c r="C49" s="2" t="s">
        <v>65</v>
      </c>
      <c r="D49" s="5"/>
      <c r="E49" s="5" t="s">
        <v>7</v>
      </c>
      <c r="F49" s="1">
        <v>187</v>
      </c>
      <c r="G49" s="6">
        <v>8974.1299999999992</v>
      </c>
      <c r="H49" s="6">
        <v>4487.07</v>
      </c>
    </row>
    <row r="50" spans="1:8" x14ac:dyDescent="0.25">
      <c r="A50" s="5">
        <v>28</v>
      </c>
      <c r="B50" s="5"/>
      <c r="C50" s="2" t="s">
        <v>66</v>
      </c>
      <c r="D50" s="5"/>
      <c r="E50" s="5" t="s">
        <v>7</v>
      </c>
      <c r="F50" s="1">
        <v>187</v>
      </c>
      <c r="G50" s="6">
        <v>8781.52</v>
      </c>
      <c r="H50" s="6">
        <v>4390.76</v>
      </c>
    </row>
    <row r="51" spans="1:8" ht="30" x14ac:dyDescent="0.25">
      <c r="A51" s="5">
        <v>29</v>
      </c>
      <c r="B51" s="5"/>
      <c r="C51" s="2" t="s">
        <v>67</v>
      </c>
      <c r="D51" s="5"/>
      <c r="E51" s="5" t="s">
        <v>7</v>
      </c>
      <c r="F51" s="1">
        <v>10</v>
      </c>
      <c r="G51" s="6">
        <v>374</v>
      </c>
      <c r="H51" s="6">
        <v>187</v>
      </c>
    </row>
    <row r="52" spans="1:8" x14ac:dyDescent="0.25">
      <c r="A52" s="14" t="s">
        <v>12</v>
      </c>
      <c r="B52" s="15"/>
      <c r="C52" s="15"/>
      <c r="D52" s="15"/>
      <c r="E52" s="15"/>
      <c r="F52" s="16"/>
      <c r="G52" s="8">
        <f>SUM(G23:G51)</f>
        <v>97368.170000000027</v>
      </c>
      <c r="H52" s="8">
        <f>SUM(H23:H51)</f>
        <v>48684.130000000005</v>
      </c>
    </row>
    <row r="53" spans="1:8" x14ac:dyDescent="0.25">
      <c r="A53" s="11" t="s">
        <v>26</v>
      </c>
      <c r="B53" s="12"/>
      <c r="C53" s="12"/>
      <c r="D53" s="12"/>
      <c r="E53" s="12"/>
      <c r="F53" s="12"/>
      <c r="G53" s="12"/>
      <c r="H53" s="13"/>
    </row>
    <row r="54" spans="1:8" x14ac:dyDescent="0.25">
      <c r="A54" s="5">
        <v>1</v>
      </c>
      <c r="B54" s="5"/>
      <c r="C54" s="2" t="s">
        <v>69</v>
      </c>
      <c r="D54" s="5"/>
      <c r="E54" s="5" t="s">
        <v>7</v>
      </c>
      <c r="F54" s="1">
        <v>4</v>
      </c>
      <c r="G54" s="6">
        <v>3241.68</v>
      </c>
      <c r="H54" s="6"/>
    </row>
    <row r="55" spans="1:8" ht="30" x14ac:dyDescent="0.25">
      <c r="A55" s="5">
        <v>2</v>
      </c>
      <c r="B55" s="5"/>
      <c r="C55" s="2" t="s">
        <v>70</v>
      </c>
      <c r="D55" s="5"/>
      <c r="E55" s="5" t="s">
        <v>7</v>
      </c>
      <c r="F55" s="1">
        <f>4+1+1</f>
        <v>6</v>
      </c>
      <c r="G55" s="6">
        <f>828+276+282</f>
        <v>1386</v>
      </c>
      <c r="H55" s="6"/>
    </row>
    <row r="56" spans="1:8" ht="30" x14ac:dyDescent="0.25">
      <c r="A56" s="5">
        <v>3</v>
      </c>
      <c r="B56" s="5"/>
      <c r="C56" s="2" t="s">
        <v>71</v>
      </c>
      <c r="D56" s="5"/>
      <c r="E56" s="5" t="s">
        <v>19</v>
      </c>
      <c r="F56" s="1">
        <f>2+6</f>
        <v>8</v>
      </c>
      <c r="G56" s="6">
        <f>540+2160</f>
        <v>2700</v>
      </c>
      <c r="H56" s="6"/>
    </row>
    <row r="57" spans="1:8" x14ac:dyDescent="0.25">
      <c r="A57" s="5">
        <v>4</v>
      </c>
      <c r="B57" s="5"/>
      <c r="C57" s="2" t="s">
        <v>107</v>
      </c>
      <c r="D57" s="5"/>
      <c r="E57" s="5" t="s">
        <v>7</v>
      </c>
      <c r="F57" s="1">
        <v>1</v>
      </c>
      <c r="G57" s="6">
        <v>79</v>
      </c>
      <c r="H57" s="6"/>
    </row>
    <row r="58" spans="1:8" ht="30" x14ac:dyDescent="0.25">
      <c r="A58" s="5">
        <v>5</v>
      </c>
      <c r="B58" s="5"/>
      <c r="C58" s="2" t="s">
        <v>108</v>
      </c>
      <c r="D58" s="5"/>
      <c r="E58" s="5" t="s">
        <v>7</v>
      </c>
      <c r="F58" s="1">
        <v>15</v>
      </c>
      <c r="G58" s="6">
        <v>20639.7</v>
      </c>
      <c r="H58" s="6"/>
    </row>
    <row r="59" spans="1:8" ht="30" x14ac:dyDescent="0.25">
      <c r="A59" s="5">
        <v>6</v>
      </c>
      <c r="B59" s="5"/>
      <c r="C59" s="2" t="s">
        <v>112</v>
      </c>
      <c r="D59" s="5"/>
      <c r="E59" s="5" t="s">
        <v>7</v>
      </c>
      <c r="F59" s="1">
        <v>15</v>
      </c>
      <c r="G59" s="6">
        <v>27187.200000000001</v>
      </c>
      <c r="H59" s="6"/>
    </row>
    <row r="60" spans="1:8" x14ac:dyDescent="0.25">
      <c r="A60" s="14" t="s">
        <v>68</v>
      </c>
      <c r="B60" s="15"/>
      <c r="C60" s="15"/>
      <c r="D60" s="15"/>
      <c r="E60" s="15"/>
      <c r="F60" s="16"/>
      <c r="G60" s="8">
        <f>SUM(G54:G59)</f>
        <v>55233.58</v>
      </c>
      <c r="H60" s="8">
        <f>SUM(H54:H59)</f>
        <v>0</v>
      </c>
    </row>
    <row r="61" spans="1:8" x14ac:dyDescent="0.25">
      <c r="A61" s="11" t="s">
        <v>72</v>
      </c>
      <c r="B61" s="12"/>
      <c r="C61" s="12"/>
      <c r="D61" s="12"/>
      <c r="E61" s="12"/>
      <c r="F61" s="12"/>
      <c r="G61" s="12"/>
      <c r="H61" s="13"/>
    </row>
    <row r="62" spans="1:8" ht="45" x14ac:dyDescent="0.25">
      <c r="A62" s="5">
        <v>1</v>
      </c>
      <c r="B62" s="5"/>
      <c r="C62" s="2" t="s">
        <v>73</v>
      </c>
      <c r="D62" s="5"/>
      <c r="E62" s="5" t="s">
        <v>7</v>
      </c>
      <c r="F62" s="1">
        <v>40</v>
      </c>
      <c r="G62" s="6">
        <v>4228.8</v>
      </c>
      <c r="H62" s="6"/>
    </row>
    <row r="63" spans="1:8" ht="45" x14ac:dyDescent="0.25">
      <c r="A63" s="5">
        <v>2</v>
      </c>
      <c r="B63" s="5"/>
      <c r="C63" s="2" t="s">
        <v>74</v>
      </c>
      <c r="D63" s="5"/>
      <c r="E63" s="5" t="s">
        <v>7</v>
      </c>
      <c r="F63" s="1">
        <f>10+10</f>
        <v>20</v>
      </c>
      <c r="G63" s="6">
        <f>438+379.2</f>
        <v>817.2</v>
      </c>
      <c r="H63" s="6"/>
    </row>
    <row r="64" spans="1:8" x14ac:dyDescent="0.25">
      <c r="A64" s="5">
        <v>3</v>
      </c>
      <c r="B64" s="5"/>
      <c r="C64" s="2" t="s">
        <v>22</v>
      </c>
      <c r="D64" s="5"/>
      <c r="E64" s="5" t="s">
        <v>7</v>
      </c>
      <c r="F64" s="1">
        <f>20+12</f>
        <v>32</v>
      </c>
      <c r="G64" s="6">
        <f>373.2+232.56</f>
        <v>605.76</v>
      </c>
      <c r="H64" s="6"/>
    </row>
    <row r="65" spans="1:8" ht="30" x14ac:dyDescent="0.25">
      <c r="A65" s="5">
        <v>4</v>
      </c>
      <c r="B65" s="5"/>
      <c r="C65" s="2" t="s">
        <v>75</v>
      </c>
      <c r="D65" s="5"/>
      <c r="E65" s="5" t="s">
        <v>7</v>
      </c>
      <c r="F65" s="1">
        <f>70+12</f>
        <v>82</v>
      </c>
      <c r="G65" s="6">
        <f>3515.4+594.72</f>
        <v>4110.12</v>
      </c>
      <c r="H65" s="6"/>
    </row>
    <row r="66" spans="1:8" x14ac:dyDescent="0.25">
      <c r="A66" s="5">
        <v>5</v>
      </c>
      <c r="B66" s="5"/>
      <c r="C66" s="2" t="s">
        <v>118</v>
      </c>
      <c r="D66" s="5"/>
      <c r="E66" s="5" t="s">
        <v>7</v>
      </c>
      <c r="F66" s="1">
        <f>6+3+3</f>
        <v>12</v>
      </c>
      <c r="G66" s="6">
        <f>112.68+59.04+56.34</f>
        <v>228.06</v>
      </c>
      <c r="H66" s="6"/>
    </row>
    <row r="67" spans="1:8" ht="30" x14ac:dyDescent="0.25">
      <c r="A67" s="5">
        <v>6</v>
      </c>
      <c r="B67" s="5"/>
      <c r="C67" s="2" t="s">
        <v>88</v>
      </c>
      <c r="D67" s="5"/>
      <c r="E67" s="5" t="s">
        <v>7</v>
      </c>
      <c r="F67" s="1">
        <v>6</v>
      </c>
      <c r="G67" s="6">
        <v>885.6</v>
      </c>
      <c r="H67" s="6"/>
    </row>
    <row r="68" spans="1:8" ht="30" x14ac:dyDescent="0.25">
      <c r="A68" s="5">
        <v>7</v>
      </c>
      <c r="B68" s="5"/>
      <c r="C68" s="2" t="s">
        <v>24</v>
      </c>
      <c r="D68" s="5"/>
      <c r="E68" s="5" t="s">
        <v>7</v>
      </c>
      <c r="F68" s="1">
        <f>45+28</f>
        <v>73</v>
      </c>
      <c r="G68" s="6">
        <f>2436.75+1384.32</f>
        <v>3821.0699999999997</v>
      </c>
      <c r="H68" s="6"/>
    </row>
    <row r="69" spans="1:8" x14ac:dyDescent="0.25">
      <c r="A69" s="5">
        <v>8</v>
      </c>
      <c r="B69" s="5"/>
      <c r="C69" s="2" t="s">
        <v>89</v>
      </c>
      <c r="D69" s="5"/>
      <c r="E69" s="5" t="s">
        <v>7</v>
      </c>
      <c r="F69" s="1">
        <v>12</v>
      </c>
      <c r="G69" s="6">
        <v>1067.04</v>
      </c>
      <c r="H69" s="6"/>
    </row>
    <row r="70" spans="1:8" x14ac:dyDescent="0.25">
      <c r="A70" s="5">
        <v>9</v>
      </c>
      <c r="B70" s="5"/>
      <c r="C70" s="2" t="s">
        <v>90</v>
      </c>
      <c r="D70" s="5"/>
      <c r="E70" s="5" t="s">
        <v>7</v>
      </c>
      <c r="F70" s="1">
        <v>2</v>
      </c>
      <c r="G70" s="6">
        <v>390</v>
      </c>
      <c r="H70" s="6"/>
    </row>
    <row r="71" spans="1:8" x14ac:dyDescent="0.25">
      <c r="A71" s="5">
        <v>10</v>
      </c>
      <c r="B71" s="5"/>
      <c r="C71" s="2" t="s">
        <v>92</v>
      </c>
      <c r="D71" s="5"/>
      <c r="E71" s="5" t="s">
        <v>7</v>
      </c>
      <c r="F71" s="1">
        <f>15+5</f>
        <v>20</v>
      </c>
      <c r="G71" s="6">
        <f>1467+225</f>
        <v>1692</v>
      </c>
      <c r="H71" s="6"/>
    </row>
    <row r="72" spans="1:8" x14ac:dyDescent="0.25">
      <c r="A72" s="5">
        <v>11</v>
      </c>
      <c r="B72" s="5"/>
      <c r="C72" s="2" t="s">
        <v>93</v>
      </c>
      <c r="D72" s="5"/>
      <c r="E72" s="5" t="s">
        <v>7</v>
      </c>
      <c r="F72" s="1">
        <f>20+5</f>
        <v>25</v>
      </c>
      <c r="G72" s="6">
        <f>595+150</f>
        <v>745</v>
      </c>
      <c r="H72" s="6"/>
    </row>
    <row r="73" spans="1:8" x14ac:dyDescent="0.25">
      <c r="A73" s="5">
        <v>12</v>
      </c>
      <c r="B73" s="5"/>
      <c r="C73" s="2" t="s">
        <v>94</v>
      </c>
      <c r="D73" s="5"/>
      <c r="E73" s="5" t="s">
        <v>7</v>
      </c>
      <c r="F73" s="1">
        <f>2+13</f>
        <v>15</v>
      </c>
      <c r="G73" s="6">
        <f>42.48+276.12</f>
        <v>318.60000000000002</v>
      </c>
      <c r="H73" s="6"/>
    </row>
    <row r="74" spans="1:8" x14ac:dyDescent="0.25">
      <c r="A74" s="5">
        <v>13</v>
      </c>
      <c r="B74" s="5"/>
      <c r="C74" s="2" t="s">
        <v>76</v>
      </c>
      <c r="D74" s="5"/>
      <c r="E74" s="5" t="s">
        <v>7</v>
      </c>
      <c r="F74" s="1">
        <v>30</v>
      </c>
      <c r="G74" s="6">
        <v>504</v>
      </c>
      <c r="H74" s="6"/>
    </row>
    <row r="75" spans="1:8" x14ac:dyDescent="0.25">
      <c r="A75" s="5">
        <v>14</v>
      </c>
      <c r="B75" s="5"/>
      <c r="C75" s="2" t="s">
        <v>97</v>
      </c>
      <c r="D75" s="5"/>
      <c r="E75" s="5" t="s">
        <v>7</v>
      </c>
      <c r="F75" s="1">
        <v>10</v>
      </c>
      <c r="G75" s="6">
        <v>156</v>
      </c>
      <c r="H75" s="6"/>
    </row>
    <row r="76" spans="1:8" x14ac:dyDescent="0.25">
      <c r="A76" s="5">
        <v>15</v>
      </c>
      <c r="B76" s="5"/>
      <c r="C76" s="2" t="s">
        <v>77</v>
      </c>
      <c r="D76" s="5"/>
      <c r="E76" s="5" t="s">
        <v>7</v>
      </c>
      <c r="F76" s="1">
        <v>2</v>
      </c>
      <c r="G76" s="6">
        <v>200</v>
      </c>
      <c r="H76" s="6"/>
    </row>
    <row r="77" spans="1:8" ht="30" x14ac:dyDescent="0.25">
      <c r="A77" s="5">
        <v>16</v>
      </c>
      <c r="B77" s="5"/>
      <c r="C77" s="2" t="s">
        <v>91</v>
      </c>
      <c r="D77" s="5"/>
      <c r="E77" s="5" t="s">
        <v>7</v>
      </c>
      <c r="F77" s="1">
        <v>7</v>
      </c>
      <c r="G77" s="6">
        <v>1043</v>
      </c>
      <c r="H77" s="6"/>
    </row>
    <row r="78" spans="1:8" ht="30" x14ac:dyDescent="0.25">
      <c r="A78" s="5">
        <v>17</v>
      </c>
      <c r="B78" s="5"/>
      <c r="C78" s="2" t="s">
        <v>114</v>
      </c>
      <c r="D78" s="5"/>
      <c r="E78" s="5" t="s">
        <v>7</v>
      </c>
      <c r="F78" s="1">
        <v>4</v>
      </c>
      <c r="G78" s="6">
        <v>348.82</v>
      </c>
      <c r="H78" s="6"/>
    </row>
    <row r="79" spans="1:8" ht="30" x14ac:dyDescent="0.25">
      <c r="A79" s="5">
        <v>18</v>
      </c>
      <c r="B79" s="5"/>
      <c r="C79" s="2" t="s">
        <v>115</v>
      </c>
      <c r="D79" s="5"/>
      <c r="E79" s="5" t="s">
        <v>7</v>
      </c>
      <c r="F79" s="1">
        <v>6</v>
      </c>
      <c r="G79" s="6">
        <v>552.24</v>
      </c>
      <c r="H79" s="6"/>
    </row>
    <row r="80" spans="1:8" x14ac:dyDescent="0.25">
      <c r="A80" s="5">
        <v>19</v>
      </c>
      <c r="B80" s="5"/>
      <c r="C80" s="2" t="s">
        <v>116</v>
      </c>
      <c r="D80" s="5"/>
      <c r="E80" s="5" t="s">
        <v>7</v>
      </c>
      <c r="F80" s="1">
        <v>1</v>
      </c>
      <c r="G80" s="6">
        <v>97.5</v>
      </c>
      <c r="H80" s="6"/>
    </row>
    <row r="81" spans="1:8" ht="30" x14ac:dyDescent="0.25">
      <c r="A81" s="5">
        <v>20</v>
      </c>
      <c r="B81" s="5"/>
      <c r="C81" s="2" t="s">
        <v>78</v>
      </c>
      <c r="D81" s="5"/>
      <c r="E81" s="5" t="s">
        <v>7</v>
      </c>
      <c r="F81" s="1">
        <v>5</v>
      </c>
      <c r="G81" s="6">
        <v>125</v>
      </c>
      <c r="H81" s="6"/>
    </row>
    <row r="82" spans="1:8" x14ac:dyDescent="0.25">
      <c r="A82" s="5">
        <v>21</v>
      </c>
      <c r="B82" s="5"/>
      <c r="C82" s="2" t="s">
        <v>95</v>
      </c>
      <c r="D82" s="5"/>
      <c r="E82" s="5" t="s">
        <v>96</v>
      </c>
      <c r="F82" s="1">
        <v>100</v>
      </c>
      <c r="G82" s="6">
        <v>1506</v>
      </c>
      <c r="H82" s="6"/>
    </row>
    <row r="83" spans="1:8" x14ac:dyDescent="0.25">
      <c r="A83" s="5">
        <v>22</v>
      </c>
      <c r="B83" s="5"/>
      <c r="C83" s="2" t="s">
        <v>100</v>
      </c>
      <c r="D83" s="5"/>
      <c r="E83" s="5" t="s">
        <v>7</v>
      </c>
      <c r="F83" s="1">
        <v>30</v>
      </c>
      <c r="G83" s="6">
        <v>540</v>
      </c>
      <c r="H83" s="6"/>
    </row>
    <row r="84" spans="1:8" ht="30" x14ac:dyDescent="0.25">
      <c r="A84" s="5">
        <v>23</v>
      </c>
      <c r="B84" s="5"/>
      <c r="C84" s="2" t="s">
        <v>104</v>
      </c>
      <c r="D84" s="5"/>
      <c r="E84" s="5" t="s">
        <v>105</v>
      </c>
      <c r="F84" s="1">
        <v>3</v>
      </c>
      <c r="G84" s="6">
        <v>120</v>
      </c>
      <c r="H84" s="6"/>
    </row>
    <row r="85" spans="1:8" x14ac:dyDescent="0.25">
      <c r="A85" s="5">
        <v>24</v>
      </c>
      <c r="B85" s="5"/>
      <c r="C85" s="2" t="s">
        <v>106</v>
      </c>
      <c r="D85" s="5"/>
      <c r="E85" s="5" t="s">
        <v>7</v>
      </c>
      <c r="F85" s="1">
        <f>48+96</f>
        <v>144</v>
      </c>
      <c r="G85" s="6">
        <f>311.04+768</f>
        <v>1079.04</v>
      </c>
      <c r="H85" s="6"/>
    </row>
    <row r="86" spans="1:8" ht="30" x14ac:dyDescent="0.25">
      <c r="A86" s="5">
        <v>25</v>
      </c>
      <c r="B86" s="5"/>
      <c r="C86" s="2" t="s">
        <v>98</v>
      </c>
      <c r="D86" s="5"/>
      <c r="E86" s="5" t="s">
        <v>7</v>
      </c>
      <c r="F86" s="1">
        <v>4</v>
      </c>
      <c r="G86" s="6">
        <v>1600</v>
      </c>
      <c r="H86" s="6"/>
    </row>
    <row r="87" spans="1:8" ht="30" x14ac:dyDescent="0.25">
      <c r="A87" s="5">
        <v>26</v>
      </c>
      <c r="B87" s="5"/>
      <c r="C87" s="2" t="s">
        <v>99</v>
      </c>
      <c r="D87" s="5"/>
      <c r="E87" s="5" t="s">
        <v>7</v>
      </c>
      <c r="F87" s="1">
        <v>8</v>
      </c>
      <c r="G87" s="6">
        <v>76.8</v>
      </c>
      <c r="H87" s="6"/>
    </row>
    <row r="88" spans="1:8" x14ac:dyDescent="0.25">
      <c r="A88" s="5">
        <v>27</v>
      </c>
      <c r="B88" s="5"/>
      <c r="C88" s="2" t="s">
        <v>111</v>
      </c>
      <c r="D88" s="5"/>
      <c r="E88" s="5" t="s">
        <v>7</v>
      </c>
      <c r="F88" s="1">
        <v>18</v>
      </c>
      <c r="G88" s="6">
        <v>1050.8399999999999</v>
      </c>
      <c r="H88" s="6"/>
    </row>
    <row r="89" spans="1:8" x14ac:dyDescent="0.25">
      <c r="A89" s="5">
        <v>28</v>
      </c>
      <c r="B89" s="5"/>
      <c r="C89" s="2" t="s">
        <v>119</v>
      </c>
      <c r="D89" s="5"/>
      <c r="E89" s="5" t="s">
        <v>7</v>
      </c>
      <c r="F89" s="1">
        <v>2</v>
      </c>
      <c r="G89" s="6">
        <v>239.88</v>
      </c>
      <c r="H89" s="6"/>
    </row>
    <row r="90" spans="1:8" x14ac:dyDescent="0.25">
      <c r="A90" s="5">
        <v>29</v>
      </c>
      <c r="B90" s="5"/>
      <c r="C90" s="2" t="s">
        <v>120</v>
      </c>
      <c r="D90" s="5"/>
      <c r="E90" s="5" t="s">
        <v>7</v>
      </c>
      <c r="F90" s="1">
        <v>25</v>
      </c>
      <c r="G90" s="6">
        <v>3124.5</v>
      </c>
      <c r="H90" s="6"/>
    </row>
    <row r="91" spans="1:8" x14ac:dyDescent="0.25">
      <c r="A91" s="5">
        <v>30</v>
      </c>
      <c r="B91" s="5"/>
      <c r="C91" s="2" t="s">
        <v>121</v>
      </c>
      <c r="D91" s="5"/>
      <c r="E91" s="5" t="s">
        <v>7</v>
      </c>
      <c r="F91" s="1">
        <v>4</v>
      </c>
      <c r="G91" s="6">
        <v>849.6</v>
      </c>
      <c r="H91" s="6"/>
    </row>
    <row r="92" spans="1:8" ht="30" x14ac:dyDescent="0.25">
      <c r="A92" s="5">
        <v>31</v>
      </c>
      <c r="B92" s="5"/>
      <c r="C92" s="2" t="s">
        <v>79</v>
      </c>
      <c r="D92" s="5"/>
      <c r="E92" s="5" t="s">
        <v>7</v>
      </c>
      <c r="F92" s="1">
        <v>7</v>
      </c>
      <c r="G92" s="6">
        <v>279.3</v>
      </c>
      <c r="H92" s="6"/>
    </row>
    <row r="93" spans="1:8" ht="30" x14ac:dyDescent="0.25">
      <c r="A93" s="5">
        <v>32</v>
      </c>
      <c r="B93" s="5"/>
      <c r="C93" s="2" t="s">
        <v>80</v>
      </c>
      <c r="D93" s="5"/>
      <c r="E93" s="5" t="s">
        <v>7</v>
      </c>
      <c r="F93" s="1">
        <v>2</v>
      </c>
      <c r="G93" s="6">
        <v>42</v>
      </c>
      <c r="H93" s="6"/>
    </row>
    <row r="94" spans="1:8" ht="45" x14ac:dyDescent="0.25">
      <c r="A94" s="5">
        <v>33</v>
      </c>
      <c r="B94" s="5"/>
      <c r="C94" s="2" t="s">
        <v>81</v>
      </c>
      <c r="D94" s="5"/>
      <c r="E94" s="5" t="s">
        <v>7</v>
      </c>
      <c r="F94" s="1">
        <v>1</v>
      </c>
      <c r="G94" s="6">
        <v>21</v>
      </c>
      <c r="H94" s="6"/>
    </row>
    <row r="95" spans="1:8" ht="45" x14ac:dyDescent="0.25">
      <c r="A95" s="5">
        <v>34</v>
      </c>
      <c r="B95" s="5"/>
      <c r="C95" s="2" t="s">
        <v>82</v>
      </c>
      <c r="D95" s="5"/>
      <c r="E95" s="5" t="s">
        <v>7</v>
      </c>
      <c r="F95" s="1">
        <v>1</v>
      </c>
      <c r="G95" s="6">
        <v>21</v>
      </c>
      <c r="H95" s="6"/>
    </row>
    <row r="96" spans="1:8" ht="30" x14ac:dyDescent="0.25">
      <c r="A96" s="5">
        <v>35</v>
      </c>
      <c r="B96" s="5"/>
      <c r="C96" s="2" t="s">
        <v>83</v>
      </c>
      <c r="D96" s="5"/>
      <c r="E96" s="5" t="s">
        <v>7</v>
      </c>
      <c r="F96" s="1">
        <v>1</v>
      </c>
      <c r="G96" s="6">
        <v>21</v>
      </c>
      <c r="H96" s="6"/>
    </row>
    <row r="97" spans="1:8" ht="30" x14ac:dyDescent="0.25">
      <c r="A97" s="5">
        <v>36</v>
      </c>
      <c r="B97" s="5"/>
      <c r="C97" s="2" t="s">
        <v>84</v>
      </c>
      <c r="D97" s="5"/>
      <c r="E97" s="5" t="s">
        <v>7</v>
      </c>
      <c r="F97" s="1">
        <v>2</v>
      </c>
      <c r="G97" s="6">
        <v>53.2</v>
      </c>
      <c r="H97" s="6"/>
    </row>
    <row r="98" spans="1:8" ht="30" x14ac:dyDescent="0.25">
      <c r="A98" s="5">
        <v>37</v>
      </c>
      <c r="B98" s="5"/>
      <c r="C98" s="2" t="s">
        <v>85</v>
      </c>
      <c r="D98" s="5"/>
      <c r="E98" s="5" t="s">
        <v>7</v>
      </c>
      <c r="F98" s="1">
        <v>1</v>
      </c>
      <c r="G98" s="6">
        <v>21</v>
      </c>
      <c r="H98" s="6"/>
    </row>
    <row r="99" spans="1:8" ht="30" x14ac:dyDescent="0.25">
      <c r="A99" s="5">
        <v>38</v>
      </c>
      <c r="B99" s="5"/>
      <c r="C99" s="2" t="s">
        <v>20</v>
      </c>
      <c r="D99" s="5"/>
      <c r="E99" s="5" t="s">
        <v>7</v>
      </c>
      <c r="F99" s="1">
        <v>3</v>
      </c>
      <c r="G99" s="6">
        <v>63</v>
      </c>
      <c r="H99" s="6"/>
    </row>
    <row r="100" spans="1:8" ht="45" x14ac:dyDescent="0.25">
      <c r="A100" s="5">
        <v>39</v>
      </c>
      <c r="B100" s="5"/>
      <c r="C100" s="2" t="s">
        <v>86</v>
      </c>
      <c r="D100" s="5"/>
      <c r="E100" s="5" t="s">
        <v>7</v>
      </c>
      <c r="F100" s="1">
        <v>6</v>
      </c>
      <c r="G100" s="6">
        <v>121.8</v>
      </c>
      <c r="H100" s="6"/>
    </row>
    <row r="101" spans="1:8" ht="45" x14ac:dyDescent="0.25">
      <c r="A101" s="5">
        <v>40</v>
      </c>
      <c r="B101" s="5"/>
      <c r="C101" s="2" t="s">
        <v>87</v>
      </c>
      <c r="D101" s="5"/>
      <c r="E101" s="5" t="s">
        <v>7</v>
      </c>
      <c r="F101" s="1">
        <v>3</v>
      </c>
      <c r="G101" s="6">
        <v>60.9</v>
      </c>
      <c r="H101" s="6"/>
    </row>
    <row r="102" spans="1:8" ht="30" x14ac:dyDescent="0.25">
      <c r="A102" s="5">
        <v>41</v>
      </c>
      <c r="B102" s="5"/>
      <c r="C102" s="2" t="s">
        <v>21</v>
      </c>
      <c r="D102" s="5"/>
      <c r="E102" s="5" t="s">
        <v>7</v>
      </c>
      <c r="F102" s="1">
        <v>1</v>
      </c>
      <c r="G102" s="6">
        <v>21</v>
      </c>
      <c r="H102" s="6"/>
    </row>
    <row r="103" spans="1:8" x14ac:dyDescent="0.25">
      <c r="A103" s="5">
        <v>42</v>
      </c>
      <c r="B103" s="5"/>
      <c r="C103" s="2" t="s">
        <v>18</v>
      </c>
      <c r="D103" s="5"/>
      <c r="E103" s="5" t="s">
        <v>7</v>
      </c>
      <c r="F103" s="1">
        <v>18</v>
      </c>
      <c r="G103" s="6">
        <v>1422</v>
      </c>
      <c r="H103" s="6"/>
    </row>
    <row r="104" spans="1:8" ht="30" x14ac:dyDescent="0.25">
      <c r="A104" s="5">
        <v>43</v>
      </c>
      <c r="B104" s="5"/>
      <c r="C104" s="2" t="s">
        <v>23</v>
      </c>
      <c r="D104" s="5"/>
      <c r="E104" s="5" t="s">
        <v>7</v>
      </c>
      <c r="F104" s="1">
        <v>1</v>
      </c>
      <c r="G104" s="6">
        <v>45.5</v>
      </c>
      <c r="H104" s="6"/>
    </row>
    <row r="105" spans="1:8" ht="30" x14ac:dyDescent="0.25">
      <c r="A105" s="5">
        <v>44</v>
      </c>
      <c r="B105" s="5"/>
      <c r="C105" s="2" t="s">
        <v>15</v>
      </c>
      <c r="D105" s="5"/>
      <c r="E105" s="5" t="s">
        <v>7</v>
      </c>
      <c r="F105" s="1">
        <v>1</v>
      </c>
      <c r="G105" s="6">
        <v>21</v>
      </c>
      <c r="H105" s="6"/>
    </row>
    <row r="106" spans="1:8" x14ac:dyDescent="0.25">
      <c r="A106" s="5">
        <v>45</v>
      </c>
      <c r="B106" s="5"/>
      <c r="C106" s="2" t="s">
        <v>25</v>
      </c>
      <c r="D106" s="5"/>
      <c r="E106" s="5" t="s">
        <v>7</v>
      </c>
      <c r="F106" s="1">
        <v>200</v>
      </c>
      <c r="G106" s="6">
        <v>1680</v>
      </c>
      <c r="H106" s="6"/>
    </row>
    <row r="107" spans="1:8" ht="30" x14ac:dyDescent="0.25">
      <c r="A107" s="5">
        <v>46</v>
      </c>
      <c r="B107" s="5"/>
      <c r="C107" s="2" t="s">
        <v>16</v>
      </c>
      <c r="D107" s="5"/>
      <c r="E107" s="5" t="s">
        <v>7</v>
      </c>
      <c r="F107" s="1">
        <v>200</v>
      </c>
      <c r="G107" s="6">
        <v>110</v>
      </c>
      <c r="H107" s="6"/>
    </row>
    <row r="108" spans="1:8" ht="30" x14ac:dyDescent="0.25">
      <c r="A108" s="5">
        <v>47</v>
      </c>
      <c r="B108" s="5"/>
      <c r="C108" s="2" t="s">
        <v>101</v>
      </c>
      <c r="D108" s="5"/>
      <c r="E108" s="5" t="s">
        <v>7</v>
      </c>
      <c r="F108" s="1">
        <v>200</v>
      </c>
      <c r="G108" s="6">
        <v>440</v>
      </c>
      <c r="H108" s="6"/>
    </row>
    <row r="109" spans="1:8" ht="30" x14ac:dyDescent="0.25">
      <c r="A109" s="5">
        <v>48</v>
      </c>
      <c r="B109" s="5"/>
      <c r="C109" s="2" t="s">
        <v>102</v>
      </c>
      <c r="D109" s="5"/>
      <c r="E109" s="5" t="s">
        <v>7</v>
      </c>
      <c r="F109" s="1">
        <v>200</v>
      </c>
      <c r="G109" s="6">
        <v>440</v>
      </c>
      <c r="H109" s="6"/>
    </row>
    <row r="110" spans="1:8" ht="30" x14ac:dyDescent="0.25">
      <c r="A110" s="5">
        <v>49</v>
      </c>
      <c r="B110" s="5"/>
      <c r="C110" s="2" t="s">
        <v>103</v>
      </c>
      <c r="D110" s="5"/>
      <c r="E110" s="5" t="s">
        <v>7</v>
      </c>
      <c r="F110" s="1">
        <v>70</v>
      </c>
      <c r="G110" s="6">
        <v>154</v>
      </c>
      <c r="H110" s="6"/>
    </row>
    <row r="111" spans="1:8" ht="30" x14ac:dyDescent="0.25">
      <c r="A111" s="5">
        <v>50</v>
      </c>
      <c r="B111" s="5"/>
      <c r="C111" s="2" t="s">
        <v>17</v>
      </c>
      <c r="D111" s="5"/>
      <c r="E111" s="5" t="s">
        <v>7</v>
      </c>
      <c r="F111" s="1">
        <v>1</v>
      </c>
      <c r="G111" s="6">
        <v>21</v>
      </c>
      <c r="H111" s="6"/>
    </row>
    <row r="112" spans="1:8" ht="30" x14ac:dyDescent="0.25">
      <c r="A112" s="5">
        <v>51</v>
      </c>
      <c r="B112" s="5"/>
      <c r="C112" s="2" t="s">
        <v>109</v>
      </c>
      <c r="D112" s="5"/>
      <c r="E112" s="5" t="s">
        <v>7</v>
      </c>
      <c r="F112" s="1">
        <v>1</v>
      </c>
      <c r="G112" s="6">
        <v>740</v>
      </c>
      <c r="H112" s="6"/>
    </row>
    <row r="113" spans="1:8" ht="30" x14ac:dyDescent="0.25">
      <c r="A113" s="5">
        <v>52</v>
      </c>
      <c r="B113" s="5"/>
      <c r="C113" s="2" t="s">
        <v>110</v>
      </c>
      <c r="D113" s="5"/>
      <c r="E113" s="5" t="s">
        <v>7</v>
      </c>
      <c r="F113" s="1">
        <v>1</v>
      </c>
      <c r="G113" s="6">
        <v>551.11</v>
      </c>
      <c r="H113" s="6"/>
    </row>
    <row r="114" spans="1:8" x14ac:dyDescent="0.25">
      <c r="A114" s="5">
        <v>53</v>
      </c>
      <c r="B114" s="5"/>
      <c r="C114" s="2" t="s">
        <v>117</v>
      </c>
      <c r="D114" s="5"/>
      <c r="E114" s="5" t="s">
        <v>7</v>
      </c>
      <c r="F114" s="1">
        <v>1</v>
      </c>
      <c r="G114" s="6">
        <v>130.84</v>
      </c>
      <c r="H114" s="6"/>
    </row>
    <row r="115" spans="1:8" x14ac:dyDescent="0.25">
      <c r="A115" s="5">
        <v>54</v>
      </c>
      <c r="B115" s="5"/>
      <c r="C115" s="2" t="s">
        <v>113</v>
      </c>
      <c r="D115" s="5"/>
      <c r="E115" s="5" t="s">
        <v>7</v>
      </c>
      <c r="F115" s="1">
        <v>3</v>
      </c>
      <c r="G115" s="6">
        <v>398.05</v>
      </c>
      <c r="H115" s="6"/>
    </row>
    <row r="116" spans="1:8" x14ac:dyDescent="0.25">
      <c r="A116" s="14" t="s">
        <v>122</v>
      </c>
      <c r="B116" s="15"/>
      <c r="C116" s="15"/>
      <c r="D116" s="15"/>
      <c r="E116" s="15"/>
      <c r="F116" s="16"/>
      <c r="G116" s="8">
        <f>SUM(G62:G115)</f>
        <v>39001.17</v>
      </c>
      <c r="H116" s="8">
        <f>SUM(H62:H115)</f>
        <v>0</v>
      </c>
    </row>
    <row r="121" spans="1:8" ht="18.75" x14ac:dyDescent="0.3">
      <c r="C121" s="10" t="s">
        <v>125</v>
      </c>
      <c r="F121" s="10" t="s">
        <v>126</v>
      </c>
    </row>
  </sheetData>
  <mergeCells count="12">
    <mergeCell ref="A53:H53"/>
    <mergeCell ref="A60:F60"/>
    <mergeCell ref="A61:H61"/>
    <mergeCell ref="A116:F116"/>
    <mergeCell ref="A6:H6"/>
    <mergeCell ref="A10:H10"/>
    <mergeCell ref="A21:F21"/>
    <mergeCell ref="A22:H22"/>
    <mergeCell ref="A52:F52"/>
    <mergeCell ref="A7:H7"/>
    <mergeCell ref="A13:H13"/>
    <mergeCell ref="A12:F12"/>
  </mergeCells>
  <pageMargins left="0.70866141732283472" right="0.19685039370078741" top="0.39370078740157483" bottom="0.47244094488188981" header="0.31496062992125984" footer="0.31496062992125984"/>
  <pageSetup paperSize="9" scale="95" orientation="portrait" r:id="rId1"/>
  <headerFooter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2021-11-29T06:23:54Z</cp:lastPrinted>
  <dcterms:created xsi:type="dcterms:W3CDTF">2021-08-18T11:09:41Z</dcterms:created>
  <dcterms:modified xsi:type="dcterms:W3CDTF">2021-12-02T10:44:16Z</dcterms:modified>
</cp:coreProperties>
</file>